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2"/>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<sst xmlns="http://schemas.openxmlformats.org/spreadsheetml/2006/main" count="154" uniqueCount="94">
  <si>
    <t>Наименование</t>
  </si>
  <si>
    <t>Ед. изм</t>
  </si>
  <si>
    <t>Кол-во</t>
  </si>
  <si>
    <t>Сумма</t>
  </si>
  <si>
    <t>Количество стартовых камней</t>
  </si>
  <si>
    <t>Базовые характеристики системы SOLO</t>
  </si>
  <si>
    <t>Наличие внутреннего дымового перевала</t>
  </si>
  <si>
    <t>есть</t>
  </si>
  <si>
    <t>нет</t>
  </si>
  <si>
    <t>Русская классика МАКСИ</t>
  </si>
  <si>
    <t>Русская классика ОПТИМАЛ</t>
  </si>
  <si>
    <t>Русская классика         МИНИ</t>
  </si>
  <si>
    <t>Итальянская коллекция ОПТИМАЛ</t>
  </si>
  <si>
    <t>1060*1200*700</t>
  </si>
  <si>
    <t>Комплект теплоизоляции пода печи</t>
  </si>
  <si>
    <t>Характеристика</t>
  </si>
  <si>
    <t>Плита №10. 309*186*90. 9,5кг</t>
  </si>
  <si>
    <t>Плита фасонная №11. 309*145*90. 6,4кг.</t>
  </si>
  <si>
    <t>Перемычка фасонная №12. 500х98х90. 6,2кг.</t>
  </si>
  <si>
    <t>Камень сводовый №2. 154х190х100. 4,4кг.</t>
  </si>
  <si>
    <t>Камень сводовый №1 218х190х100 6,0 кг.</t>
  </si>
  <si>
    <t>Шамот REDSTON</t>
  </si>
  <si>
    <t>Чугун. Стеклокерамика.</t>
  </si>
  <si>
    <t>Нерж.сталь 430. 0.8мм.</t>
  </si>
  <si>
    <t>Заслонка шиберная двойная</t>
  </si>
  <si>
    <t>Нерж.сталь 430. 1.0мм.</t>
  </si>
  <si>
    <t>Волокно МКВ. 1250 грС, 20мм.</t>
  </si>
  <si>
    <t>Комплект тепловой развязки рамы печи</t>
  </si>
  <si>
    <t>Мат МБП-30/Ф1 30мм.</t>
  </si>
  <si>
    <t>Картон БВТМ-К/Ф1 10мм.</t>
  </si>
  <si>
    <t>Теплоизоляция МБОР</t>
  </si>
  <si>
    <t>Волокно МБОР 20мм на фольге</t>
  </si>
  <si>
    <t xml:space="preserve">Сетка стальная </t>
  </si>
  <si>
    <t>Сталь 0.6мм</t>
  </si>
  <si>
    <t>Мертель №1. REDSTON.</t>
  </si>
  <si>
    <t>БАЗА-БАЗАЛЬТ. Ведро 20кг.</t>
  </si>
  <si>
    <t>Покрытие базовое. REDSTON.</t>
  </si>
  <si>
    <t>шт</t>
  </si>
  <si>
    <t>Мертель шамотный. Ведро 5кг.</t>
  </si>
  <si>
    <t>Мертель шамотный. Ведро 10кг.</t>
  </si>
  <si>
    <t>компл</t>
  </si>
  <si>
    <t>Нерж.сталь 430. 0.8мм., 0.5мм.</t>
  </si>
  <si>
    <t>Теплоизоляция свода МКВ</t>
  </si>
  <si>
    <t>Теплоизоляция коннектора дверцы МКВ</t>
  </si>
  <si>
    <t>Проволока вязальная</t>
  </si>
  <si>
    <t>Саморезы</t>
  </si>
  <si>
    <t>Лента монтажная</t>
  </si>
  <si>
    <t>в ассортименте</t>
  </si>
  <si>
    <t>Сталь. 0.6мм.</t>
  </si>
  <si>
    <t>Внешние габариты теплоёмкого шамотного ядра, мм (Ш*Г*В)</t>
  </si>
  <si>
    <t>Внешние габариты утеплённой печи БЕЗ ОТДЕЛКИ, мм (Ш*Г*В)</t>
  </si>
  <si>
    <t>Коннектор дымохода 250мм d=160 с кольцом и фартуком</t>
  </si>
  <si>
    <t>Коннектор дверцы каминной 370*300*235</t>
  </si>
  <si>
    <t>Дверца каминная перенавешиваемая 370*300</t>
  </si>
  <si>
    <t>Упаковка (поддон, стрейч, картон, креп. лента)</t>
  </si>
  <si>
    <t>Компл</t>
  </si>
  <si>
    <t>Скидка за комплект</t>
  </si>
  <si>
    <t>Плита №10. отрез.</t>
  </si>
  <si>
    <t>Камень прохода дымохода</t>
  </si>
  <si>
    <t>Сталь. Труба профильная. 20*40*2</t>
  </si>
  <si>
    <t>Рама печи без покраски</t>
  </si>
  <si>
    <t>Цена ед.</t>
  </si>
  <si>
    <t>Экологичный печной шамотный камень REDSTON. Толщина теплоёмкого пода печи 90мм. Толщина теплоёмких вертикальных стенок печи 90мм. Толщина камней теплоёмкого свода печи 100мм. Соединение сводовых камней без клея. Система защиты от холодного старта и перетопа "Плавающий свод". Диаметр дымохода 160мм. Система активной теплоизоляции без применения органических вяжущих. Инновационное покрытие "БАЗА-БАЗАЛЬТ"</t>
  </si>
  <si>
    <t>Стоимость монтажного комплекта поэлементно, без скидки</t>
  </si>
  <si>
    <t>Стоимость монтажного набора "БАЗА БЕЗ ОТДЕЛКИ" с учётом скидки за комплект</t>
  </si>
  <si>
    <t>Компл.</t>
  </si>
  <si>
    <t>Сталь оцинк. с отв.</t>
  </si>
  <si>
    <t>Стоимость комплекта камней шамотных</t>
  </si>
  <si>
    <t>Масса теплоёмкого шамотного ядра, кг</t>
  </si>
  <si>
    <t>Масса печи без основания и дымохода в варианте "БАЗА БЕЗ ОТДЕЛКИ"</t>
  </si>
  <si>
    <t xml:space="preserve">При необходимости заказывается монтажное кружало. Оно оплачивается отдельно. </t>
  </si>
  <si>
    <t>1400 руб.</t>
  </si>
  <si>
    <t>Стол-основание в комплект поставки не входит. Расчёт по запросу.</t>
  </si>
  <si>
    <t>Габариты и стоимость основания расчитываются с учётом индивидуального варианта отделки по отдельному запросу</t>
  </si>
  <si>
    <t>680*770*410</t>
  </si>
  <si>
    <t>880*1210*600</t>
  </si>
  <si>
    <t>1060*1360*700</t>
  </si>
  <si>
    <t>680*600*410</t>
  </si>
  <si>
    <t>880*1040*600</t>
  </si>
  <si>
    <t>680*430*410</t>
  </si>
  <si>
    <t>880*870*600</t>
  </si>
  <si>
    <t>1060*1020*700</t>
  </si>
  <si>
    <t>680*860*410</t>
  </si>
  <si>
    <t>1060*1190*700</t>
  </si>
  <si>
    <t>680*690*410</t>
  </si>
  <si>
    <t>680*520*410</t>
  </si>
  <si>
    <t>880*700*600</t>
  </si>
  <si>
    <t>1060*850*700</t>
  </si>
  <si>
    <t>Итальянская коллекция        МАКСИ</t>
  </si>
  <si>
    <t>Итальянская коллекция       МИНИ</t>
  </si>
  <si>
    <r>
      <t xml:space="preserve">Внутренние размеры </t>
    </r>
    <r>
      <rPr>
        <b/>
        <sz val="14"/>
        <rFont val="Arial"/>
        <family val="0"/>
      </rPr>
      <t>полезного</t>
    </r>
    <r>
      <rPr>
        <sz val="14"/>
        <rFont val="Arial"/>
        <family val="0"/>
      </rPr>
      <t xml:space="preserve"> пространства, мм (Ш*Г*В)</t>
    </r>
  </si>
  <si>
    <t>Комплекты для сборки садовых теплоёмких печей подового горения  REDSTON SOLO</t>
  </si>
  <si>
    <t>Итальянская коллекция         МАКСИ</t>
  </si>
  <si>
    <t>Печи &amp; Камины на Лесозаводской, 9.</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</si>
</sst>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8">
    <font>
      <sz val="10"/>
      <name val="Arial"/>
      <family val="0"/>
    </font>
    <font>
      <u val="single"/>
      <sz val="10"/>
      <color indexed="12"/>
      <name val="Arial"/>
      <family val="0"/>
    </font>
    <font>
      <u val="single"/>
      <sz val="10"/>
      <color indexed="36"/>
      <name val="Arial"/>
      <family val="0"/>
    </font>
    <font>
      <b/>
      <sz val="10"/>
      <name val="Arial"/>
      <family val="2"/>
    </font>
    <font>
      <sz val="11"/>
      <name val="Arial"/>
      <family val="0"/>
    </font>
    <font>
      <b/>
      <sz val="11"/>
      <name val="Arial"/>
      <family val="2"/>
    </font>
    <font>
      <b/>
      <sz val="12"/>
      <name val="Arial"/>
      <family val="2"/>
    </font>
    <font>
      <b/>
      <sz val="16"/>
      <name val="Arial"/>
      <family val="2"/>
    </font>
    <font>
      <sz val="14"/>
      <name val="Arial"/>
      <family val="0"/>
    </font>
    <font>
      <b/>
      <sz val="14"/>
      <name val="Arial"/>
      <family val="0"/>
    </font>
    <font>
      <sz val="12"/>
      <name val="Arial"/>
      <family val="2"/>
    </font>
    <font>
      <b/>
      <sz val="2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1"/>
      <name val="Times New Roman"/>
      <family val="1"/>
    </font>
    <font>
      <sz val="1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7" fillId="32" borderId="0" applyNumberFormat="0" applyBorder="0" applyAlignment="0" applyProtection="0"/>
  </cellStyleXfs>
  <cellXfs count="80">
    <xf numFmtId="0" fontId="0" fillId="0" borderId="0" xfId="0" applyAlignment="1">
      <alignment/>
    </xf>
    <xf numFmtId="0" fontId="0" fillId="0" borderId="0" xfId="0" applyAlignment="1">
      <alignment horizontal="center" vertical="center" wrapText="1"/>
    </xf>
    <xf numFmtId="0" fontId="0" fillId="0" borderId="0" xfId="0"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Alignment="1">
      <alignment horizontal="left" vertical="center"/>
    </xf>
    <xf numFmtId="0" fontId="4" fillId="0" borderId="0" xfId="0" applyFont="1" applyAlignment="1">
      <alignment horizontal="left" vertical="center"/>
    </xf>
    <xf numFmtId="0" fontId="0" fillId="0" borderId="0" xfId="0" applyBorder="1" applyAlignment="1">
      <alignment vertical="center"/>
    </xf>
    <xf numFmtId="0" fontId="0" fillId="0" borderId="10" xfId="0" applyBorder="1" applyAlignment="1">
      <alignment horizontal="center" vertical="center"/>
    </xf>
    <xf numFmtId="4" fontId="0" fillId="0" borderId="11" xfId="0" applyNumberFormat="1" applyBorder="1" applyAlignment="1">
      <alignment horizontal="right" vertical="center"/>
    </xf>
    <xf numFmtId="0" fontId="0" fillId="0" borderId="12" xfId="0" applyBorder="1" applyAlignment="1">
      <alignment horizontal="center" vertical="center"/>
    </xf>
    <xf numFmtId="4" fontId="0" fillId="0" borderId="13" xfId="0" applyNumberFormat="1" applyBorder="1" applyAlignment="1">
      <alignment horizontal="right" vertical="center"/>
    </xf>
    <xf numFmtId="0" fontId="0" fillId="0" borderId="14" xfId="0" applyBorder="1" applyAlignment="1">
      <alignment horizontal="center" vertical="center"/>
    </xf>
    <xf numFmtId="4" fontId="0" fillId="0" borderId="15" xfId="0" applyNumberFormat="1" applyBorder="1" applyAlignment="1">
      <alignment horizontal="right"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0" borderId="16" xfId="0" applyBorder="1" applyAlignment="1">
      <alignment horizontal="lef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11" fillId="0" borderId="0" xfId="0" applyFont="1" applyAlignment="1">
      <alignment horizontal="left"/>
    </xf>
    <xf numFmtId="0" fontId="6" fillId="33" borderId="18" xfId="0" applyFont="1" applyFill="1" applyBorder="1" applyAlignment="1">
      <alignment horizontal="center" vertical="center" wrapText="1"/>
    </xf>
    <xf numFmtId="0" fontId="10" fillId="0" borderId="18" xfId="0" applyFont="1" applyBorder="1" applyAlignment="1">
      <alignment horizontal="center" vertical="center"/>
    </xf>
    <xf numFmtId="0" fontId="8" fillId="0" borderId="18" xfId="0" applyFont="1" applyBorder="1" applyAlignment="1">
      <alignment horizontal="left" vertical="center"/>
    </xf>
    <xf numFmtId="0" fontId="7" fillId="33" borderId="18" xfId="0" applyFont="1" applyFill="1" applyBorder="1" applyAlignment="1">
      <alignment horizontal="center" vertical="center" wrapText="1"/>
    </xf>
    <xf numFmtId="0" fontId="8" fillId="0" borderId="18" xfId="0" applyFont="1" applyBorder="1" applyAlignment="1">
      <alignment horizontal="left" vertical="center" wrapText="1"/>
    </xf>
    <xf numFmtId="0" fontId="0" fillId="0" borderId="18" xfId="0" applyBorder="1" applyAlignment="1">
      <alignment horizontal="center" vertical="center" wrapText="1"/>
    </xf>
    <xf numFmtId="4" fontId="4" fillId="0" borderId="10" xfId="0" applyNumberFormat="1"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left" vertical="center"/>
    </xf>
    <xf numFmtId="0" fontId="4" fillId="0" borderId="19" xfId="0" applyFont="1" applyBorder="1" applyAlignment="1">
      <alignment horizontal="left" vertical="center"/>
    </xf>
    <xf numFmtId="4" fontId="4" fillId="0" borderId="12"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left" vertical="center"/>
    </xf>
    <xf numFmtId="0" fontId="4" fillId="0" borderId="20" xfId="0" applyFont="1" applyBorder="1" applyAlignment="1">
      <alignment horizontal="left" vertical="center"/>
    </xf>
    <xf numFmtId="0" fontId="3" fillId="0" borderId="12" xfId="0" applyFont="1" applyBorder="1" applyAlignment="1">
      <alignment horizontal="left" vertical="center"/>
    </xf>
    <xf numFmtId="0" fontId="3" fillId="0" borderId="20" xfId="0" applyFont="1" applyBorder="1" applyAlignment="1">
      <alignment horizontal="left" vertical="center"/>
    </xf>
    <xf numFmtId="0" fontId="4" fillId="0" borderId="12" xfId="0" applyFont="1" applyBorder="1" applyAlignment="1">
      <alignment horizontal="center" vertical="center"/>
    </xf>
    <xf numFmtId="4" fontId="5" fillId="0" borderId="12" xfId="0" applyNumberFormat="1" applyFont="1" applyBorder="1" applyAlignment="1">
      <alignment horizontal="center" vertical="center"/>
    </xf>
    <xf numFmtId="0" fontId="5" fillId="0" borderId="13" xfId="0" applyFont="1" applyBorder="1" applyAlignment="1">
      <alignment horizontal="center" vertical="center"/>
    </xf>
    <xf numFmtId="0" fontId="6" fillId="0" borderId="14" xfId="0" applyFont="1" applyBorder="1" applyAlignment="1">
      <alignment horizontal="left" vertical="center"/>
    </xf>
    <xf numFmtId="0" fontId="6" fillId="0" borderId="21" xfId="0" applyFont="1" applyBorder="1" applyAlignment="1">
      <alignment horizontal="lef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4" fontId="3" fillId="0" borderId="14" xfId="0" applyNumberFormat="1" applyFont="1" applyBorder="1" applyAlignment="1">
      <alignment horizontal="center" vertical="center"/>
    </xf>
    <xf numFmtId="0" fontId="3" fillId="0" borderId="15" xfId="0" applyFont="1" applyBorder="1" applyAlignment="1">
      <alignment horizontal="center" vertic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24" xfId="0" applyFont="1" applyFill="1" applyBorder="1" applyAlignment="1">
      <alignment horizontal="center" vertical="center" wrapText="1"/>
    </xf>
    <xf numFmtId="4" fontId="5" fillId="0" borderId="25" xfId="0" applyNumberFormat="1" applyFont="1" applyBorder="1" applyAlignment="1">
      <alignment horizontal="center" vertical="center"/>
    </xf>
    <xf numFmtId="4" fontId="5" fillId="0" borderId="26" xfId="0" applyNumberFormat="1" applyFont="1" applyBorder="1" applyAlignment="1">
      <alignment horizontal="center" vertical="center"/>
    </xf>
    <xf numFmtId="4" fontId="5" fillId="0" borderId="27" xfId="0" applyNumberFormat="1" applyFont="1" applyBorder="1" applyAlignment="1">
      <alignment horizontal="center" vertical="center"/>
    </xf>
    <xf numFmtId="0" fontId="29" fillId="0" borderId="0" xfId="42" applyFont="1" applyAlignment="1" applyProtection="1">
      <alignment horizontal="right"/>
      <protection/>
    </xf>
    <xf numFmtId="0" fontId="30" fillId="0" borderId="0" xfId="0" applyFont="1" applyAlignment="1">
      <alignment horizontal="right"/>
    </xf>
    <xf numFmtId="0" fontId="10" fillId="34" borderId="18" xfId="0" applyFont="1" applyFill="1" applyBorder="1" applyAlignment="1">
      <alignment horizontal="center" vertical="center"/>
    </xf>
    <xf numFmtId="0" fontId="0" fillId="34" borderId="10" xfId="0" applyFill="1" applyBorder="1" applyAlignment="1">
      <alignment horizontal="center" vertical="center"/>
    </xf>
    <xf numFmtId="4" fontId="0" fillId="34" borderId="11" xfId="0" applyNumberFormat="1" applyFill="1" applyBorder="1" applyAlignment="1">
      <alignment horizontal="right" vertical="center"/>
    </xf>
    <xf numFmtId="0" fontId="0" fillId="34" borderId="12" xfId="0" applyFill="1" applyBorder="1" applyAlignment="1">
      <alignment horizontal="center" vertical="center"/>
    </xf>
    <xf numFmtId="4" fontId="0" fillId="34" borderId="13" xfId="0" applyNumberFormat="1" applyFill="1" applyBorder="1" applyAlignment="1">
      <alignment horizontal="right" vertical="center"/>
    </xf>
    <xf numFmtId="0" fontId="0" fillId="34" borderId="14" xfId="0" applyFill="1" applyBorder="1" applyAlignment="1">
      <alignment horizontal="center" vertical="center"/>
    </xf>
    <xf numFmtId="4" fontId="0" fillId="34" borderId="15" xfId="0" applyNumberFormat="1" applyFill="1" applyBorder="1" applyAlignment="1">
      <alignment horizontal="right" vertical="center"/>
    </xf>
    <xf numFmtId="0" fontId="0" fillId="34" borderId="0" xfId="0" applyFill="1" applyAlignment="1">
      <alignment horizontal="left" vertical="center"/>
    </xf>
    <xf numFmtId="4" fontId="4" fillId="34" borderId="10" xfId="0" applyNumberFormat="1" applyFont="1" applyFill="1" applyBorder="1" applyAlignment="1">
      <alignment horizontal="center" vertical="center"/>
    </xf>
    <xf numFmtId="0" fontId="4" fillId="34" borderId="11" xfId="0" applyFont="1" applyFill="1" applyBorder="1" applyAlignment="1">
      <alignment horizontal="center" vertical="center"/>
    </xf>
    <xf numFmtId="4" fontId="4" fillId="34" borderId="12" xfId="0" applyNumberFormat="1" applyFont="1" applyFill="1" applyBorder="1" applyAlignment="1">
      <alignment horizontal="center" vertical="center"/>
    </xf>
    <xf numFmtId="0" fontId="4" fillId="34" borderId="13" xfId="0" applyFont="1" applyFill="1" applyBorder="1" applyAlignment="1">
      <alignment horizontal="center" vertical="center"/>
    </xf>
    <xf numFmtId="4" fontId="5" fillId="34" borderId="12" xfId="0" applyNumberFormat="1" applyFont="1" applyFill="1" applyBorder="1" applyAlignment="1">
      <alignment horizontal="center" vertical="center"/>
    </xf>
    <xf numFmtId="0" fontId="5" fillId="34" borderId="13" xfId="0" applyFont="1" applyFill="1" applyBorder="1" applyAlignment="1">
      <alignment horizontal="center" vertical="center"/>
    </xf>
    <xf numFmtId="0" fontId="0" fillId="34" borderId="16" xfId="0" applyFill="1" applyBorder="1" applyAlignment="1">
      <alignment horizontal="center" vertical="center"/>
    </xf>
    <xf numFmtId="0" fontId="0" fillId="34" borderId="17" xfId="0" applyFill="1" applyBorder="1" applyAlignment="1">
      <alignment horizontal="center" vertical="center"/>
    </xf>
    <xf numFmtId="4" fontId="3" fillId="34" borderId="14" xfId="0" applyNumberFormat="1" applyFont="1" applyFill="1" applyBorder="1" applyAlignment="1">
      <alignment horizontal="center" vertical="center"/>
    </xf>
    <xf numFmtId="0" fontId="3" fillId="34" borderId="15" xfId="0"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P48"/>
  <sheetViews>
    <sheetView tabSelected="1" zoomScale="85" zoomScaleNormal="85" zoomScalePageLayoutView="0" workbookViewId="0" topLeftCell="B4">
      <selection activeCell="Q13" sqref="Q13"/>
    </sheetView>
  </sheetViews>
  <sheetFormatPr defaultColWidth="9.140625" defaultRowHeight="12.75"/>
  <cols>
    <col min="1" max="1" width="52.421875" style="0" customWidth="1"/>
    <col min="2" max="2" width="36.140625" style="0" customWidth="1"/>
    <col min="3" max="3" width="12.00390625" style="0" customWidth="1"/>
    <col min="4" max="4" width="11.421875" style="0" customWidth="1"/>
    <col min="5" max="5" width="10.8515625" style="0" customWidth="1"/>
    <col min="6" max="16" width="11.7109375" style="0" customWidth="1"/>
  </cols>
  <sheetData>
    <row r="1" spans="1:16" ht="27.75">
      <c r="A1" s="25" t="s">
        <v>91</v>
      </c>
      <c r="B1" s="25"/>
      <c r="C1" s="25"/>
      <c r="D1" s="25"/>
      <c r="E1" s="25"/>
      <c r="F1" s="25"/>
      <c r="G1" s="25"/>
      <c r="H1" s="25"/>
      <c r="I1" s="25"/>
      <c r="J1" s="25"/>
      <c r="K1" s="25"/>
      <c r="L1" s="25"/>
      <c r="M1" s="25"/>
      <c r="N1" s="60" t="s">
        <v>93</v>
      </c>
      <c r="O1" s="61"/>
      <c r="P1" s="61"/>
    </row>
    <row r="3" spans="1:16" s="1" customFormat="1" ht="54.75" customHeight="1">
      <c r="A3" s="29" t="s">
        <v>0</v>
      </c>
      <c r="B3" s="29"/>
      <c r="C3" s="29"/>
      <c r="D3" s="29"/>
      <c r="E3" s="26" t="s">
        <v>9</v>
      </c>
      <c r="F3" s="26"/>
      <c r="G3" s="26" t="s">
        <v>10</v>
      </c>
      <c r="H3" s="26"/>
      <c r="I3" s="26" t="s">
        <v>11</v>
      </c>
      <c r="J3" s="26"/>
      <c r="K3" s="26" t="s">
        <v>88</v>
      </c>
      <c r="L3" s="26"/>
      <c r="M3" s="26" t="s">
        <v>12</v>
      </c>
      <c r="N3" s="26"/>
      <c r="O3" s="26" t="s">
        <v>89</v>
      </c>
      <c r="P3" s="26"/>
    </row>
    <row r="4" spans="1:16" s="1" customFormat="1" ht="46.5" customHeight="1">
      <c r="A4" s="30" t="s">
        <v>5</v>
      </c>
      <c r="B4" s="30"/>
      <c r="C4" s="30"/>
      <c r="D4" s="30"/>
      <c r="E4" s="31" t="s">
        <v>62</v>
      </c>
      <c r="F4" s="31"/>
      <c r="G4" s="31"/>
      <c r="H4" s="31"/>
      <c r="I4" s="31"/>
      <c r="J4" s="31"/>
      <c r="K4" s="31"/>
      <c r="L4" s="31"/>
      <c r="M4" s="31"/>
      <c r="N4" s="31"/>
      <c r="O4" s="31"/>
      <c r="P4" s="31"/>
    </row>
    <row r="5" spans="1:16" s="2" customFormat="1" ht="24.75" customHeight="1">
      <c r="A5" s="28" t="s">
        <v>4</v>
      </c>
      <c r="B5" s="28"/>
      <c r="C5" s="28"/>
      <c r="D5" s="28"/>
      <c r="E5" s="27">
        <v>7</v>
      </c>
      <c r="F5" s="27"/>
      <c r="G5" s="62">
        <v>6</v>
      </c>
      <c r="H5" s="62"/>
      <c r="I5" s="27">
        <v>5</v>
      </c>
      <c r="J5" s="27"/>
      <c r="K5" s="62">
        <v>6</v>
      </c>
      <c r="L5" s="62"/>
      <c r="M5" s="27">
        <v>5</v>
      </c>
      <c r="N5" s="27"/>
      <c r="O5" s="62">
        <v>4</v>
      </c>
      <c r="P5" s="62"/>
    </row>
    <row r="6" spans="1:16" s="2" customFormat="1" ht="24.75" customHeight="1">
      <c r="A6" s="28" t="s">
        <v>6</v>
      </c>
      <c r="B6" s="28"/>
      <c r="C6" s="28"/>
      <c r="D6" s="28"/>
      <c r="E6" s="27" t="s">
        <v>7</v>
      </c>
      <c r="F6" s="27"/>
      <c r="G6" s="62" t="s">
        <v>7</v>
      </c>
      <c r="H6" s="62"/>
      <c r="I6" s="27" t="s">
        <v>7</v>
      </c>
      <c r="J6" s="27"/>
      <c r="K6" s="62" t="s">
        <v>8</v>
      </c>
      <c r="L6" s="62"/>
      <c r="M6" s="27" t="s">
        <v>8</v>
      </c>
      <c r="N6" s="27"/>
      <c r="O6" s="62" t="s">
        <v>8</v>
      </c>
      <c r="P6" s="62"/>
    </row>
    <row r="7" spans="1:16" s="2" customFormat="1" ht="24.75" customHeight="1">
      <c r="A7" s="28" t="s">
        <v>90</v>
      </c>
      <c r="B7" s="28"/>
      <c r="C7" s="28"/>
      <c r="D7" s="28"/>
      <c r="E7" s="27" t="s">
        <v>74</v>
      </c>
      <c r="F7" s="27"/>
      <c r="G7" s="62" t="s">
        <v>77</v>
      </c>
      <c r="H7" s="62"/>
      <c r="I7" s="27" t="s">
        <v>79</v>
      </c>
      <c r="J7" s="27"/>
      <c r="K7" s="62" t="s">
        <v>82</v>
      </c>
      <c r="L7" s="62"/>
      <c r="M7" s="27" t="s">
        <v>84</v>
      </c>
      <c r="N7" s="27"/>
      <c r="O7" s="62" t="s">
        <v>85</v>
      </c>
      <c r="P7" s="62"/>
    </row>
    <row r="8" spans="1:16" s="2" customFormat="1" ht="24.75" customHeight="1">
      <c r="A8" s="28" t="s">
        <v>49</v>
      </c>
      <c r="B8" s="28"/>
      <c r="C8" s="28"/>
      <c r="D8" s="28"/>
      <c r="E8" s="27" t="s">
        <v>75</v>
      </c>
      <c r="F8" s="27"/>
      <c r="G8" s="62" t="s">
        <v>78</v>
      </c>
      <c r="H8" s="62"/>
      <c r="I8" s="27" t="s">
        <v>80</v>
      </c>
      <c r="J8" s="27"/>
      <c r="K8" s="62" t="s">
        <v>78</v>
      </c>
      <c r="L8" s="62"/>
      <c r="M8" s="27" t="s">
        <v>80</v>
      </c>
      <c r="N8" s="27"/>
      <c r="O8" s="62" t="s">
        <v>86</v>
      </c>
      <c r="P8" s="62"/>
    </row>
    <row r="9" spans="1:16" s="2" customFormat="1" ht="24.75" customHeight="1">
      <c r="A9" s="28" t="s">
        <v>50</v>
      </c>
      <c r="B9" s="28"/>
      <c r="C9" s="28"/>
      <c r="D9" s="28"/>
      <c r="E9" s="27" t="s">
        <v>76</v>
      </c>
      <c r="F9" s="27"/>
      <c r="G9" s="62" t="s">
        <v>13</v>
      </c>
      <c r="H9" s="62"/>
      <c r="I9" s="27" t="s">
        <v>81</v>
      </c>
      <c r="J9" s="27"/>
      <c r="K9" s="62" t="s">
        <v>83</v>
      </c>
      <c r="L9" s="62"/>
      <c r="M9" s="27" t="s">
        <v>81</v>
      </c>
      <c r="N9" s="27"/>
      <c r="O9" s="62" t="s">
        <v>87</v>
      </c>
      <c r="P9" s="62"/>
    </row>
    <row r="10" spans="1:16" s="2" customFormat="1" ht="24.75" customHeight="1">
      <c r="A10" s="28" t="s">
        <v>68</v>
      </c>
      <c r="B10" s="28"/>
      <c r="C10" s="28"/>
      <c r="D10" s="28"/>
      <c r="E10" s="27">
        <v>642</v>
      </c>
      <c r="F10" s="27"/>
      <c r="G10" s="62">
        <v>544</v>
      </c>
      <c r="H10" s="62"/>
      <c r="I10" s="27">
        <v>502</v>
      </c>
      <c r="J10" s="27"/>
      <c r="K10" s="62">
        <v>536</v>
      </c>
      <c r="L10" s="62"/>
      <c r="M10" s="27">
        <v>447</v>
      </c>
      <c r="N10" s="27"/>
      <c r="O10" s="62">
        <v>402</v>
      </c>
      <c r="P10" s="62"/>
    </row>
    <row r="11" spans="1:16" s="2" customFormat="1" ht="24.75" customHeight="1">
      <c r="A11" s="28" t="s">
        <v>69</v>
      </c>
      <c r="B11" s="28"/>
      <c r="C11" s="28"/>
      <c r="D11" s="28"/>
      <c r="E11" s="27">
        <f>E10+216</f>
        <v>858</v>
      </c>
      <c r="F11" s="27"/>
      <c r="G11" s="62">
        <f>G10+216</f>
        <v>760</v>
      </c>
      <c r="H11" s="62"/>
      <c r="I11" s="27">
        <f>I10+216</f>
        <v>718</v>
      </c>
      <c r="J11" s="27"/>
      <c r="K11" s="62">
        <f>K10+216</f>
        <v>752</v>
      </c>
      <c r="L11" s="62"/>
      <c r="M11" s="27">
        <f>M10+216</f>
        <v>663</v>
      </c>
      <c r="N11" s="27"/>
      <c r="O11" s="62">
        <f>O10+216</f>
        <v>618</v>
      </c>
      <c r="P11" s="62"/>
    </row>
    <row r="12" spans="1:16" s="7" customFormat="1" ht="15.75" customHeight="1" thickBot="1">
      <c r="A12" s="3"/>
      <c r="B12" s="3"/>
      <c r="C12" s="3"/>
      <c r="D12" s="3"/>
      <c r="E12" s="4"/>
      <c r="F12" s="4"/>
      <c r="G12" s="4"/>
      <c r="H12" s="4"/>
      <c r="I12" s="4"/>
      <c r="J12" s="4"/>
      <c r="K12" s="4"/>
      <c r="L12" s="4"/>
      <c r="M12" s="4"/>
      <c r="N12" s="4"/>
      <c r="O12" s="4"/>
      <c r="P12" s="4"/>
    </row>
    <row r="13" spans="1:16" ht="50.25" customHeight="1" thickBot="1">
      <c r="A13" s="54" t="s">
        <v>0</v>
      </c>
      <c r="B13" s="55"/>
      <c r="C13" s="55"/>
      <c r="D13" s="56"/>
      <c r="E13" s="52" t="s">
        <v>9</v>
      </c>
      <c r="F13" s="53"/>
      <c r="G13" s="52" t="s">
        <v>10</v>
      </c>
      <c r="H13" s="53"/>
      <c r="I13" s="52" t="s">
        <v>11</v>
      </c>
      <c r="J13" s="53"/>
      <c r="K13" s="52" t="s">
        <v>92</v>
      </c>
      <c r="L13" s="53"/>
      <c r="M13" s="52" t="s">
        <v>12</v>
      </c>
      <c r="N13" s="53"/>
      <c r="O13" s="52" t="s">
        <v>89</v>
      </c>
      <c r="P13" s="53"/>
    </row>
    <row r="14" spans="1:16" s="5" customFormat="1" ht="21" customHeight="1" thickBot="1">
      <c r="A14" s="19" t="s">
        <v>0</v>
      </c>
      <c r="B14" s="20" t="s">
        <v>15</v>
      </c>
      <c r="C14" s="19" t="s">
        <v>1</v>
      </c>
      <c r="D14" s="20" t="s">
        <v>61</v>
      </c>
      <c r="E14" s="14" t="s">
        <v>2</v>
      </c>
      <c r="F14" s="15" t="s">
        <v>3</v>
      </c>
      <c r="G14" s="14" t="s">
        <v>2</v>
      </c>
      <c r="H14" s="15" t="s">
        <v>3</v>
      </c>
      <c r="I14" s="14" t="s">
        <v>2</v>
      </c>
      <c r="J14" s="15" t="s">
        <v>3</v>
      </c>
      <c r="K14" s="14" t="s">
        <v>2</v>
      </c>
      <c r="L14" s="15" t="s">
        <v>3</v>
      </c>
      <c r="M14" s="14" t="s">
        <v>2</v>
      </c>
      <c r="N14" s="15" t="s">
        <v>3</v>
      </c>
      <c r="O14" s="14" t="s">
        <v>2</v>
      </c>
      <c r="P14" s="15" t="s">
        <v>3</v>
      </c>
    </row>
    <row r="15" spans="1:16" s="5" customFormat="1" ht="19.5" customHeight="1">
      <c r="A15" s="21" t="s">
        <v>60</v>
      </c>
      <c r="B15" s="22" t="s">
        <v>59</v>
      </c>
      <c r="C15" s="10" t="s">
        <v>37</v>
      </c>
      <c r="D15" s="11">
        <v>3000</v>
      </c>
      <c r="E15" s="8">
        <v>1.5</v>
      </c>
      <c r="F15" s="9">
        <f>D15*E15</f>
        <v>4500</v>
      </c>
      <c r="G15" s="63">
        <v>1</v>
      </c>
      <c r="H15" s="64">
        <f>G15*D15</f>
        <v>3000</v>
      </c>
      <c r="I15" s="8">
        <v>1</v>
      </c>
      <c r="J15" s="9">
        <f>I15*D15</f>
        <v>3000</v>
      </c>
      <c r="K15" s="63">
        <v>1</v>
      </c>
      <c r="L15" s="64">
        <f>K15*D15</f>
        <v>3000</v>
      </c>
      <c r="M15" s="8">
        <v>1</v>
      </c>
      <c r="N15" s="9">
        <f>M15*D15</f>
        <v>3000</v>
      </c>
      <c r="O15" s="63">
        <v>1</v>
      </c>
      <c r="P15" s="64">
        <f>O15*D15</f>
        <v>3000</v>
      </c>
    </row>
    <row r="16" spans="1:16" s="5" customFormat="1" ht="19.5" customHeight="1">
      <c r="A16" s="21" t="s">
        <v>27</v>
      </c>
      <c r="B16" s="22" t="s">
        <v>29</v>
      </c>
      <c r="C16" s="10" t="s">
        <v>55</v>
      </c>
      <c r="D16" s="11">
        <v>390</v>
      </c>
      <c r="E16" s="10">
        <v>1</v>
      </c>
      <c r="F16" s="11">
        <f aca="true" t="shared" si="0" ref="F16:F39">D16*E16</f>
        <v>390</v>
      </c>
      <c r="G16" s="65">
        <v>1</v>
      </c>
      <c r="H16" s="66">
        <f aca="true" t="shared" si="1" ref="H16:H39">G16*D16</f>
        <v>390</v>
      </c>
      <c r="I16" s="10">
        <v>1</v>
      </c>
      <c r="J16" s="11">
        <f aca="true" t="shared" si="2" ref="J16:J39">I16*D16</f>
        <v>390</v>
      </c>
      <c r="K16" s="65">
        <v>1</v>
      </c>
      <c r="L16" s="66">
        <f aca="true" t="shared" si="3" ref="L16:L39">K16*D16</f>
        <v>390</v>
      </c>
      <c r="M16" s="10">
        <v>1</v>
      </c>
      <c r="N16" s="11">
        <f aca="true" t="shared" si="4" ref="N16:N39">M16*D16</f>
        <v>390</v>
      </c>
      <c r="O16" s="65">
        <v>1</v>
      </c>
      <c r="P16" s="66">
        <f aca="true" t="shared" si="5" ref="P16:P39">O16*D16</f>
        <v>390</v>
      </c>
    </row>
    <row r="17" spans="1:16" s="5" customFormat="1" ht="19.5" customHeight="1">
      <c r="A17" s="21" t="s">
        <v>14</v>
      </c>
      <c r="B17" s="22" t="s">
        <v>28</v>
      </c>
      <c r="C17" s="10" t="s">
        <v>55</v>
      </c>
      <c r="D17" s="11">
        <v>670</v>
      </c>
      <c r="E17" s="10">
        <v>1</v>
      </c>
      <c r="F17" s="11">
        <f t="shared" si="0"/>
        <v>670</v>
      </c>
      <c r="G17" s="65">
        <v>1</v>
      </c>
      <c r="H17" s="66">
        <f t="shared" si="1"/>
        <v>670</v>
      </c>
      <c r="I17" s="10">
        <v>1</v>
      </c>
      <c r="J17" s="11">
        <f t="shared" si="2"/>
        <v>670</v>
      </c>
      <c r="K17" s="65">
        <v>1</v>
      </c>
      <c r="L17" s="66">
        <f t="shared" si="3"/>
        <v>670</v>
      </c>
      <c r="M17" s="10">
        <v>1</v>
      </c>
      <c r="N17" s="11">
        <f t="shared" si="4"/>
        <v>670</v>
      </c>
      <c r="O17" s="65">
        <v>1</v>
      </c>
      <c r="P17" s="66">
        <f t="shared" si="5"/>
        <v>670</v>
      </c>
    </row>
    <row r="18" spans="1:16" s="5" customFormat="1" ht="19.5" customHeight="1">
      <c r="A18" s="21" t="s">
        <v>57</v>
      </c>
      <c r="B18" s="22" t="s">
        <v>21</v>
      </c>
      <c r="C18" s="10" t="s">
        <v>37</v>
      </c>
      <c r="D18" s="11">
        <v>300</v>
      </c>
      <c r="E18" s="10">
        <v>5</v>
      </c>
      <c r="F18" s="11">
        <f>E18*D18</f>
        <v>1500</v>
      </c>
      <c r="G18" s="65">
        <v>5</v>
      </c>
      <c r="H18" s="66">
        <f t="shared" si="1"/>
        <v>1500</v>
      </c>
      <c r="I18" s="10">
        <v>5</v>
      </c>
      <c r="J18" s="11">
        <f t="shared" si="2"/>
        <v>1500</v>
      </c>
      <c r="K18" s="65">
        <v>5</v>
      </c>
      <c r="L18" s="66">
        <f t="shared" si="3"/>
        <v>1500</v>
      </c>
      <c r="M18" s="10">
        <v>0</v>
      </c>
      <c r="N18" s="11">
        <f t="shared" si="4"/>
        <v>0</v>
      </c>
      <c r="O18" s="65">
        <v>5</v>
      </c>
      <c r="P18" s="66">
        <f t="shared" si="5"/>
        <v>1500</v>
      </c>
    </row>
    <row r="19" spans="1:16" s="5" customFormat="1" ht="19.5" customHeight="1">
      <c r="A19" s="21" t="s">
        <v>16</v>
      </c>
      <c r="B19" s="22" t="s">
        <v>21</v>
      </c>
      <c r="C19" s="10" t="s">
        <v>37</v>
      </c>
      <c r="D19" s="11">
        <v>500</v>
      </c>
      <c r="E19" s="10">
        <v>20</v>
      </c>
      <c r="F19" s="11">
        <f t="shared" si="0"/>
        <v>10000</v>
      </c>
      <c r="G19" s="65">
        <v>15</v>
      </c>
      <c r="H19" s="66">
        <f t="shared" si="1"/>
        <v>7500</v>
      </c>
      <c r="I19" s="10">
        <v>15</v>
      </c>
      <c r="J19" s="11">
        <f t="shared" si="2"/>
        <v>7500</v>
      </c>
      <c r="K19" s="65">
        <v>15</v>
      </c>
      <c r="L19" s="66">
        <f t="shared" si="3"/>
        <v>7500</v>
      </c>
      <c r="M19" s="10">
        <v>15</v>
      </c>
      <c r="N19" s="11">
        <f t="shared" si="4"/>
        <v>7500</v>
      </c>
      <c r="O19" s="65">
        <v>10</v>
      </c>
      <c r="P19" s="66">
        <f t="shared" si="5"/>
        <v>5000</v>
      </c>
    </row>
    <row r="20" spans="1:16" s="5" customFormat="1" ht="19.5" customHeight="1">
      <c r="A20" s="21" t="s">
        <v>17</v>
      </c>
      <c r="B20" s="22" t="s">
        <v>21</v>
      </c>
      <c r="C20" s="10" t="s">
        <v>37</v>
      </c>
      <c r="D20" s="11">
        <v>300</v>
      </c>
      <c r="E20" s="10">
        <v>6</v>
      </c>
      <c r="F20" s="11">
        <f t="shared" si="0"/>
        <v>1800</v>
      </c>
      <c r="G20" s="65">
        <v>6</v>
      </c>
      <c r="H20" s="66">
        <f t="shared" si="1"/>
        <v>1800</v>
      </c>
      <c r="I20" s="10">
        <v>6</v>
      </c>
      <c r="J20" s="11">
        <f t="shared" si="2"/>
        <v>1800</v>
      </c>
      <c r="K20" s="65">
        <v>4</v>
      </c>
      <c r="L20" s="66">
        <f t="shared" si="3"/>
        <v>1200</v>
      </c>
      <c r="M20" s="10">
        <v>4</v>
      </c>
      <c r="N20" s="11">
        <f t="shared" si="4"/>
        <v>1200</v>
      </c>
      <c r="O20" s="65">
        <v>4</v>
      </c>
      <c r="P20" s="66">
        <f t="shared" si="5"/>
        <v>1200</v>
      </c>
    </row>
    <row r="21" spans="1:16" s="5" customFormat="1" ht="19.5" customHeight="1">
      <c r="A21" s="21" t="s">
        <v>18</v>
      </c>
      <c r="B21" s="22" t="s">
        <v>21</v>
      </c>
      <c r="C21" s="10" t="s">
        <v>37</v>
      </c>
      <c r="D21" s="11">
        <v>350</v>
      </c>
      <c r="E21" s="10">
        <v>3</v>
      </c>
      <c r="F21" s="11">
        <f t="shared" si="0"/>
        <v>1050</v>
      </c>
      <c r="G21" s="65">
        <v>3</v>
      </c>
      <c r="H21" s="66">
        <f t="shared" si="1"/>
        <v>1050</v>
      </c>
      <c r="I21" s="10">
        <v>3</v>
      </c>
      <c r="J21" s="11">
        <f t="shared" si="2"/>
        <v>1050</v>
      </c>
      <c r="K21" s="65">
        <v>2</v>
      </c>
      <c r="L21" s="66">
        <f t="shared" si="3"/>
        <v>700</v>
      </c>
      <c r="M21" s="10">
        <v>2</v>
      </c>
      <c r="N21" s="11">
        <f t="shared" si="4"/>
        <v>700</v>
      </c>
      <c r="O21" s="65">
        <v>2</v>
      </c>
      <c r="P21" s="66">
        <f t="shared" si="5"/>
        <v>700</v>
      </c>
    </row>
    <row r="22" spans="1:16" s="5" customFormat="1" ht="19.5" customHeight="1">
      <c r="A22" s="21" t="s">
        <v>20</v>
      </c>
      <c r="B22" s="22" t="s">
        <v>21</v>
      </c>
      <c r="C22" s="10" t="s">
        <v>37</v>
      </c>
      <c r="D22" s="11">
        <v>200</v>
      </c>
      <c r="E22" s="10">
        <v>21</v>
      </c>
      <c r="F22" s="11">
        <f t="shared" si="0"/>
        <v>4200</v>
      </c>
      <c r="G22" s="65">
        <v>18</v>
      </c>
      <c r="H22" s="66">
        <f t="shared" si="1"/>
        <v>3600</v>
      </c>
      <c r="I22" s="10">
        <v>15</v>
      </c>
      <c r="J22" s="11">
        <f t="shared" si="2"/>
        <v>3000</v>
      </c>
      <c r="K22" s="65">
        <v>18</v>
      </c>
      <c r="L22" s="66">
        <f t="shared" si="3"/>
        <v>3600</v>
      </c>
      <c r="M22" s="10">
        <v>15</v>
      </c>
      <c r="N22" s="11">
        <f t="shared" si="4"/>
        <v>3000</v>
      </c>
      <c r="O22" s="65">
        <v>12</v>
      </c>
      <c r="P22" s="66">
        <f t="shared" si="5"/>
        <v>2400</v>
      </c>
    </row>
    <row r="23" spans="1:16" s="5" customFormat="1" ht="19.5" customHeight="1">
      <c r="A23" s="21" t="s">
        <v>19</v>
      </c>
      <c r="B23" s="22" t="s">
        <v>21</v>
      </c>
      <c r="C23" s="10" t="s">
        <v>37</v>
      </c>
      <c r="D23" s="11">
        <v>220</v>
      </c>
      <c r="E23" s="10">
        <v>42</v>
      </c>
      <c r="F23" s="11">
        <f t="shared" si="0"/>
        <v>9240</v>
      </c>
      <c r="G23" s="65">
        <v>36</v>
      </c>
      <c r="H23" s="66">
        <f t="shared" si="1"/>
        <v>7920</v>
      </c>
      <c r="I23" s="10">
        <v>30</v>
      </c>
      <c r="J23" s="11">
        <f t="shared" si="2"/>
        <v>6600</v>
      </c>
      <c r="K23" s="65">
        <v>36</v>
      </c>
      <c r="L23" s="66">
        <f t="shared" si="3"/>
        <v>7920</v>
      </c>
      <c r="M23" s="10">
        <v>30</v>
      </c>
      <c r="N23" s="11">
        <f t="shared" si="4"/>
        <v>6600</v>
      </c>
      <c r="O23" s="65">
        <v>24</v>
      </c>
      <c r="P23" s="66">
        <f t="shared" si="5"/>
        <v>5280</v>
      </c>
    </row>
    <row r="24" spans="1:16" s="5" customFormat="1" ht="19.5" customHeight="1">
      <c r="A24" s="21" t="s">
        <v>58</v>
      </c>
      <c r="B24" s="22" t="s">
        <v>21</v>
      </c>
      <c r="C24" s="10" t="s">
        <v>37</v>
      </c>
      <c r="D24" s="11">
        <v>350</v>
      </c>
      <c r="E24" s="10">
        <v>2</v>
      </c>
      <c r="F24" s="11">
        <f t="shared" si="0"/>
        <v>700</v>
      </c>
      <c r="G24" s="65">
        <v>2</v>
      </c>
      <c r="H24" s="66">
        <f t="shared" si="1"/>
        <v>700</v>
      </c>
      <c r="I24" s="10">
        <v>2</v>
      </c>
      <c r="J24" s="11">
        <f t="shared" si="2"/>
        <v>700</v>
      </c>
      <c r="K24" s="65">
        <v>2</v>
      </c>
      <c r="L24" s="66">
        <f t="shared" si="3"/>
        <v>700</v>
      </c>
      <c r="M24" s="10">
        <v>2</v>
      </c>
      <c r="N24" s="11">
        <f t="shared" si="4"/>
        <v>700</v>
      </c>
      <c r="O24" s="65">
        <v>2</v>
      </c>
      <c r="P24" s="66">
        <f t="shared" si="5"/>
        <v>700</v>
      </c>
    </row>
    <row r="25" spans="1:16" s="5" customFormat="1" ht="19.5" customHeight="1">
      <c r="A25" s="21" t="s">
        <v>51</v>
      </c>
      <c r="B25" s="22" t="s">
        <v>41</v>
      </c>
      <c r="C25" s="10" t="s">
        <v>40</v>
      </c>
      <c r="D25" s="11">
        <v>1260</v>
      </c>
      <c r="E25" s="10">
        <v>1</v>
      </c>
      <c r="F25" s="11">
        <f t="shared" si="0"/>
        <v>1260</v>
      </c>
      <c r="G25" s="65">
        <v>1</v>
      </c>
      <c r="H25" s="66">
        <f t="shared" si="1"/>
        <v>1260</v>
      </c>
      <c r="I25" s="10">
        <v>1</v>
      </c>
      <c r="J25" s="11">
        <f t="shared" si="2"/>
        <v>1260</v>
      </c>
      <c r="K25" s="65">
        <v>1</v>
      </c>
      <c r="L25" s="66">
        <f t="shared" si="3"/>
        <v>1260</v>
      </c>
      <c r="M25" s="10">
        <v>1</v>
      </c>
      <c r="N25" s="11">
        <f t="shared" si="4"/>
        <v>1260</v>
      </c>
      <c r="O25" s="65">
        <v>1</v>
      </c>
      <c r="P25" s="66">
        <f t="shared" si="5"/>
        <v>1260</v>
      </c>
    </row>
    <row r="26" spans="1:16" s="5" customFormat="1" ht="19.5" customHeight="1">
      <c r="A26" s="21" t="s">
        <v>52</v>
      </c>
      <c r="B26" s="22" t="s">
        <v>23</v>
      </c>
      <c r="C26" s="10" t="s">
        <v>37</v>
      </c>
      <c r="D26" s="11">
        <v>2520</v>
      </c>
      <c r="E26" s="10">
        <v>1</v>
      </c>
      <c r="F26" s="11">
        <f t="shared" si="0"/>
        <v>2520</v>
      </c>
      <c r="G26" s="65">
        <v>1</v>
      </c>
      <c r="H26" s="66">
        <f t="shared" si="1"/>
        <v>2520</v>
      </c>
      <c r="I26" s="10">
        <v>1</v>
      </c>
      <c r="J26" s="11">
        <f t="shared" si="2"/>
        <v>2520</v>
      </c>
      <c r="K26" s="65">
        <v>1</v>
      </c>
      <c r="L26" s="66">
        <f t="shared" si="3"/>
        <v>2520</v>
      </c>
      <c r="M26" s="10">
        <v>1</v>
      </c>
      <c r="N26" s="11">
        <f t="shared" si="4"/>
        <v>2520</v>
      </c>
      <c r="O26" s="65">
        <v>1</v>
      </c>
      <c r="P26" s="66">
        <f t="shared" si="5"/>
        <v>2520</v>
      </c>
    </row>
    <row r="27" spans="1:16" s="5" customFormat="1" ht="19.5" customHeight="1">
      <c r="A27" s="21" t="s">
        <v>53</v>
      </c>
      <c r="B27" s="22" t="s">
        <v>22</v>
      </c>
      <c r="C27" s="10" t="s">
        <v>37</v>
      </c>
      <c r="D27" s="11">
        <v>4500</v>
      </c>
      <c r="E27" s="10">
        <v>1</v>
      </c>
      <c r="F27" s="11">
        <f t="shared" si="0"/>
        <v>4500</v>
      </c>
      <c r="G27" s="65">
        <v>1</v>
      </c>
      <c r="H27" s="66">
        <f t="shared" si="1"/>
        <v>4500</v>
      </c>
      <c r="I27" s="10">
        <v>1</v>
      </c>
      <c r="J27" s="11">
        <f t="shared" si="2"/>
        <v>4500</v>
      </c>
      <c r="K27" s="65">
        <v>1</v>
      </c>
      <c r="L27" s="66">
        <f t="shared" si="3"/>
        <v>4500</v>
      </c>
      <c r="M27" s="10">
        <v>1</v>
      </c>
      <c r="N27" s="11">
        <f t="shared" si="4"/>
        <v>4500</v>
      </c>
      <c r="O27" s="65">
        <v>1</v>
      </c>
      <c r="P27" s="66">
        <f t="shared" si="5"/>
        <v>4500</v>
      </c>
    </row>
    <row r="28" spans="1:16" s="5" customFormat="1" ht="19.5" customHeight="1">
      <c r="A28" s="21" t="s">
        <v>24</v>
      </c>
      <c r="B28" s="22" t="s">
        <v>25</v>
      </c>
      <c r="C28" s="10" t="s">
        <v>37</v>
      </c>
      <c r="D28" s="11">
        <v>1700</v>
      </c>
      <c r="E28" s="10">
        <v>1</v>
      </c>
      <c r="F28" s="11">
        <f t="shared" si="0"/>
        <v>1700</v>
      </c>
      <c r="G28" s="65">
        <v>1</v>
      </c>
      <c r="H28" s="66">
        <f t="shared" si="1"/>
        <v>1700</v>
      </c>
      <c r="I28" s="10">
        <v>1</v>
      </c>
      <c r="J28" s="11">
        <f t="shared" si="2"/>
        <v>1700</v>
      </c>
      <c r="K28" s="65">
        <v>1</v>
      </c>
      <c r="L28" s="66">
        <f t="shared" si="3"/>
        <v>1700</v>
      </c>
      <c r="M28" s="10">
        <v>1</v>
      </c>
      <c r="N28" s="11">
        <f t="shared" si="4"/>
        <v>1700</v>
      </c>
      <c r="O28" s="65">
        <v>1</v>
      </c>
      <c r="P28" s="66">
        <f t="shared" si="5"/>
        <v>1700</v>
      </c>
    </row>
    <row r="29" spans="1:16" s="5" customFormat="1" ht="19.5" customHeight="1">
      <c r="A29" s="21" t="s">
        <v>43</v>
      </c>
      <c r="B29" s="22" t="s">
        <v>26</v>
      </c>
      <c r="C29" s="10" t="s">
        <v>37</v>
      </c>
      <c r="D29" s="11">
        <v>800</v>
      </c>
      <c r="E29" s="10">
        <v>1</v>
      </c>
      <c r="F29" s="11">
        <f t="shared" si="0"/>
        <v>800</v>
      </c>
      <c r="G29" s="65">
        <v>1</v>
      </c>
      <c r="H29" s="66">
        <f t="shared" si="1"/>
        <v>800</v>
      </c>
      <c r="I29" s="10">
        <v>1</v>
      </c>
      <c r="J29" s="11">
        <f t="shared" si="2"/>
        <v>800</v>
      </c>
      <c r="K29" s="65">
        <v>1</v>
      </c>
      <c r="L29" s="66">
        <f t="shared" si="3"/>
        <v>800</v>
      </c>
      <c r="M29" s="10">
        <v>1</v>
      </c>
      <c r="N29" s="11">
        <f t="shared" si="4"/>
        <v>800</v>
      </c>
      <c r="O29" s="65">
        <v>1</v>
      </c>
      <c r="P29" s="66">
        <f t="shared" si="5"/>
        <v>800</v>
      </c>
    </row>
    <row r="30" spans="1:16" s="5" customFormat="1" ht="19.5" customHeight="1">
      <c r="A30" s="21" t="s">
        <v>42</v>
      </c>
      <c r="B30" s="22" t="s">
        <v>26</v>
      </c>
      <c r="C30" s="10" t="s">
        <v>40</v>
      </c>
      <c r="D30" s="11">
        <v>5200</v>
      </c>
      <c r="E30" s="10">
        <v>1.5</v>
      </c>
      <c r="F30" s="11">
        <f t="shared" si="0"/>
        <v>7800</v>
      </c>
      <c r="G30" s="65">
        <v>1</v>
      </c>
      <c r="H30" s="66">
        <f t="shared" si="1"/>
        <v>5200</v>
      </c>
      <c r="I30" s="10">
        <v>1</v>
      </c>
      <c r="J30" s="11">
        <f t="shared" si="2"/>
        <v>5200</v>
      </c>
      <c r="K30" s="65">
        <v>1</v>
      </c>
      <c r="L30" s="66">
        <f t="shared" si="3"/>
        <v>5200</v>
      </c>
      <c r="M30" s="10">
        <v>1</v>
      </c>
      <c r="N30" s="11">
        <f t="shared" si="4"/>
        <v>5200</v>
      </c>
      <c r="O30" s="65">
        <v>1</v>
      </c>
      <c r="P30" s="66">
        <f t="shared" si="5"/>
        <v>5200</v>
      </c>
    </row>
    <row r="31" spans="1:16" s="5" customFormat="1" ht="19.5" customHeight="1">
      <c r="A31" s="21" t="s">
        <v>30</v>
      </c>
      <c r="B31" s="22" t="s">
        <v>31</v>
      </c>
      <c r="C31" s="10" t="s">
        <v>40</v>
      </c>
      <c r="D31" s="11">
        <v>10400</v>
      </c>
      <c r="E31" s="10">
        <v>1.5</v>
      </c>
      <c r="F31" s="11">
        <f t="shared" si="0"/>
        <v>15600</v>
      </c>
      <c r="G31" s="65">
        <v>1</v>
      </c>
      <c r="H31" s="66">
        <f t="shared" si="1"/>
        <v>10400</v>
      </c>
      <c r="I31" s="10">
        <v>1</v>
      </c>
      <c r="J31" s="11">
        <f t="shared" si="2"/>
        <v>10400</v>
      </c>
      <c r="K31" s="65">
        <v>1</v>
      </c>
      <c r="L31" s="66">
        <f t="shared" si="3"/>
        <v>10400</v>
      </c>
      <c r="M31" s="10">
        <v>1</v>
      </c>
      <c r="N31" s="11">
        <f t="shared" si="4"/>
        <v>10400</v>
      </c>
      <c r="O31" s="65">
        <v>1</v>
      </c>
      <c r="P31" s="66">
        <f t="shared" si="5"/>
        <v>10400</v>
      </c>
    </row>
    <row r="32" spans="1:16" s="5" customFormat="1" ht="19.5" customHeight="1">
      <c r="A32" s="21" t="s">
        <v>32</v>
      </c>
      <c r="B32" s="22" t="s">
        <v>33</v>
      </c>
      <c r="C32" s="10" t="s">
        <v>40</v>
      </c>
      <c r="D32" s="11">
        <v>1150</v>
      </c>
      <c r="E32" s="10">
        <v>1.5</v>
      </c>
      <c r="F32" s="11">
        <f t="shared" si="0"/>
        <v>1725</v>
      </c>
      <c r="G32" s="65">
        <v>1</v>
      </c>
      <c r="H32" s="66">
        <f t="shared" si="1"/>
        <v>1150</v>
      </c>
      <c r="I32" s="10">
        <v>1</v>
      </c>
      <c r="J32" s="11">
        <f t="shared" si="2"/>
        <v>1150</v>
      </c>
      <c r="K32" s="65">
        <v>1</v>
      </c>
      <c r="L32" s="66">
        <f t="shared" si="3"/>
        <v>1150</v>
      </c>
      <c r="M32" s="10">
        <v>1</v>
      </c>
      <c r="N32" s="11">
        <f t="shared" si="4"/>
        <v>1150</v>
      </c>
      <c r="O32" s="65">
        <v>1</v>
      </c>
      <c r="P32" s="66">
        <f t="shared" si="5"/>
        <v>1150</v>
      </c>
    </row>
    <row r="33" spans="1:16" s="5" customFormat="1" ht="19.5" customHeight="1">
      <c r="A33" s="21" t="s">
        <v>35</v>
      </c>
      <c r="B33" s="22" t="s">
        <v>36</v>
      </c>
      <c r="C33" s="10" t="s">
        <v>37</v>
      </c>
      <c r="D33" s="11">
        <v>1120</v>
      </c>
      <c r="E33" s="10">
        <v>6</v>
      </c>
      <c r="F33" s="11">
        <f t="shared" si="0"/>
        <v>6720</v>
      </c>
      <c r="G33" s="65">
        <v>5</v>
      </c>
      <c r="H33" s="66">
        <f t="shared" si="1"/>
        <v>5600</v>
      </c>
      <c r="I33" s="10">
        <v>5</v>
      </c>
      <c r="J33" s="11">
        <f t="shared" si="2"/>
        <v>5600</v>
      </c>
      <c r="K33" s="65">
        <v>5</v>
      </c>
      <c r="L33" s="66">
        <f t="shared" si="3"/>
        <v>5600</v>
      </c>
      <c r="M33" s="10">
        <v>5</v>
      </c>
      <c r="N33" s="11">
        <f t="shared" si="4"/>
        <v>5600</v>
      </c>
      <c r="O33" s="65">
        <v>4</v>
      </c>
      <c r="P33" s="66">
        <f t="shared" si="5"/>
        <v>4480</v>
      </c>
    </row>
    <row r="34" spans="1:16" s="5" customFormat="1" ht="19.5" customHeight="1">
      <c r="A34" s="21" t="s">
        <v>38</v>
      </c>
      <c r="B34" s="22" t="s">
        <v>34</v>
      </c>
      <c r="C34" s="10" t="s">
        <v>37</v>
      </c>
      <c r="D34" s="11">
        <v>420</v>
      </c>
      <c r="E34" s="10">
        <v>0</v>
      </c>
      <c r="F34" s="11">
        <f t="shared" si="0"/>
        <v>0</v>
      </c>
      <c r="G34" s="65">
        <v>0</v>
      </c>
      <c r="H34" s="66">
        <f t="shared" si="1"/>
        <v>0</v>
      </c>
      <c r="I34" s="10">
        <v>0</v>
      </c>
      <c r="J34" s="11">
        <f t="shared" si="2"/>
        <v>0</v>
      </c>
      <c r="K34" s="65">
        <v>1</v>
      </c>
      <c r="L34" s="66">
        <f t="shared" si="3"/>
        <v>420</v>
      </c>
      <c r="M34" s="10">
        <v>1</v>
      </c>
      <c r="N34" s="11">
        <f t="shared" si="4"/>
        <v>420</v>
      </c>
      <c r="O34" s="65">
        <v>1</v>
      </c>
      <c r="P34" s="66">
        <f t="shared" si="5"/>
        <v>420</v>
      </c>
    </row>
    <row r="35" spans="1:16" s="5" customFormat="1" ht="19.5" customHeight="1">
      <c r="A35" s="21" t="s">
        <v>39</v>
      </c>
      <c r="B35" s="22" t="s">
        <v>34</v>
      </c>
      <c r="C35" s="10" t="s">
        <v>37</v>
      </c>
      <c r="D35" s="11">
        <v>640</v>
      </c>
      <c r="E35" s="10">
        <v>1</v>
      </c>
      <c r="F35" s="11">
        <f t="shared" si="0"/>
        <v>640</v>
      </c>
      <c r="G35" s="65">
        <v>1</v>
      </c>
      <c r="H35" s="66">
        <f t="shared" si="1"/>
        <v>640</v>
      </c>
      <c r="I35" s="10">
        <v>1</v>
      </c>
      <c r="J35" s="11">
        <f t="shared" si="2"/>
        <v>640</v>
      </c>
      <c r="K35" s="65">
        <v>0</v>
      </c>
      <c r="L35" s="66">
        <f t="shared" si="3"/>
        <v>0</v>
      </c>
      <c r="M35" s="10">
        <v>0</v>
      </c>
      <c r="N35" s="11">
        <f t="shared" si="4"/>
        <v>0</v>
      </c>
      <c r="O35" s="65">
        <v>0</v>
      </c>
      <c r="P35" s="66">
        <f t="shared" si="5"/>
        <v>0</v>
      </c>
    </row>
    <row r="36" spans="1:16" s="5" customFormat="1" ht="19.5" customHeight="1">
      <c r="A36" s="21" t="s">
        <v>44</v>
      </c>
      <c r="B36" s="22" t="s">
        <v>48</v>
      </c>
      <c r="C36" s="10" t="s">
        <v>40</v>
      </c>
      <c r="D36" s="11">
        <v>45</v>
      </c>
      <c r="E36" s="10">
        <v>1</v>
      </c>
      <c r="F36" s="11">
        <f t="shared" si="0"/>
        <v>45</v>
      </c>
      <c r="G36" s="65">
        <v>1</v>
      </c>
      <c r="H36" s="66">
        <f t="shared" si="1"/>
        <v>45</v>
      </c>
      <c r="I36" s="10">
        <v>1</v>
      </c>
      <c r="J36" s="11">
        <f t="shared" si="2"/>
        <v>45</v>
      </c>
      <c r="K36" s="65">
        <v>1</v>
      </c>
      <c r="L36" s="66">
        <f t="shared" si="3"/>
        <v>45</v>
      </c>
      <c r="M36" s="10">
        <v>1</v>
      </c>
      <c r="N36" s="11">
        <f t="shared" si="4"/>
        <v>45</v>
      </c>
      <c r="O36" s="65">
        <v>1</v>
      </c>
      <c r="P36" s="66">
        <f t="shared" si="5"/>
        <v>45</v>
      </c>
    </row>
    <row r="37" spans="1:16" s="5" customFormat="1" ht="19.5" customHeight="1">
      <c r="A37" s="21" t="s">
        <v>45</v>
      </c>
      <c r="B37" s="22" t="s">
        <v>47</v>
      </c>
      <c r="C37" s="10" t="s">
        <v>40</v>
      </c>
      <c r="D37" s="11">
        <v>100</v>
      </c>
      <c r="E37" s="10">
        <v>1</v>
      </c>
      <c r="F37" s="11">
        <f t="shared" si="0"/>
        <v>100</v>
      </c>
      <c r="G37" s="65">
        <v>1</v>
      </c>
      <c r="H37" s="66">
        <f t="shared" si="1"/>
        <v>100</v>
      </c>
      <c r="I37" s="10">
        <v>1</v>
      </c>
      <c r="J37" s="11">
        <f t="shared" si="2"/>
        <v>100</v>
      </c>
      <c r="K37" s="65">
        <v>1</v>
      </c>
      <c r="L37" s="66">
        <f t="shared" si="3"/>
        <v>100</v>
      </c>
      <c r="M37" s="10">
        <v>1</v>
      </c>
      <c r="N37" s="11">
        <f t="shared" si="4"/>
        <v>100</v>
      </c>
      <c r="O37" s="65">
        <v>1</v>
      </c>
      <c r="P37" s="66">
        <f t="shared" si="5"/>
        <v>100</v>
      </c>
    </row>
    <row r="38" spans="1:16" s="5" customFormat="1" ht="19.5" customHeight="1">
      <c r="A38" s="21" t="s">
        <v>46</v>
      </c>
      <c r="B38" s="22" t="s">
        <v>66</v>
      </c>
      <c r="C38" s="10" t="s">
        <v>40</v>
      </c>
      <c r="D38" s="11">
        <v>100</v>
      </c>
      <c r="E38" s="10">
        <v>1</v>
      </c>
      <c r="F38" s="11">
        <f t="shared" si="0"/>
        <v>100</v>
      </c>
      <c r="G38" s="65">
        <v>1</v>
      </c>
      <c r="H38" s="66">
        <f t="shared" si="1"/>
        <v>100</v>
      </c>
      <c r="I38" s="10">
        <v>1</v>
      </c>
      <c r="J38" s="11">
        <f t="shared" si="2"/>
        <v>100</v>
      </c>
      <c r="K38" s="65">
        <v>1</v>
      </c>
      <c r="L38" s="66">
        <f t="shared" si="3"/>
        <v>100</v>
      </c>
      <c r="M38" s="10">
        <v>1</v>
      </c>
      <c r="N38" s="11">
        <f t="shared" si="4"/>
        <v>100</v>
      </c>
      <c r="O38" s="65">
        <v>1</v>
      </c>
      <c r="P38" s="66">
        <f t="shared" si="5"/>
        <v>100</v>
      </c>
    </row>
    <row r="39" spans="1:16" s="5" customFormat="1" ht="19.5" customHeight="1" thickBot="1">
      <c r="A39" s="23" t="s">
        <v>54</v>
      </c>
      <c r="B39" s="24" t="s">
        <v>47</v>
      </c>
      <c r="C39" s="12" t="s">
        <v>40</v>
      </c>
      <c r="D39" s="13">
        <v>820</v>
      </c>
      <c r="E39" s="12">
        <v>1</v>
      </c>
      <c r="F39" s="13">
        <f t="shared" si="0"/>
        <v>820</v>
      </c>
      <c r="G39" s="67">
        <v>1</v>
      </c>
      <c r="H39" s="68">
        <f t="shared" si="1"/>
        <v>820</v>
      </c>
      <c r="I39" s="12">
        <v>1</v>
      </c>
      <c r="J39" s="13">
        <f t="shared" si="2"/>
        <v>820</v>
      </c>
      <c r="K39" s="67">
        <v>1</v>
      </c>
      <c r="L39" s="68">
        <f t="shared" si="3"/>
        <v>820</v>
      </c>
      <c r="M39" s="12">
        <v>1</v>
      </c>
      <c r="N39" s="13">
        <f t="shared" si="4"/>
        <v>820</v>
      </c>
      <c r="O39" s="67">
        <v>1</v>
      </c>
      <c r="P39" s="68">
        <f t="shared" si="5"/>
        <v>820</v>
      </c>
    </row>
    <row r="40" spans="7:16" s="5" customFormat="1" ht="13.5" thickBot="1">
      <c r="G40" s="69"/>
      <c r="H40" s="69"/>
      <c r="K40" s="69"/>
      <c r="L40" s="69"/>
      <c r="O40" s="69"/>
      <c r="P40" s="69"/>
    </row>
    <row r="41" spans="1:16" s="6" customFormat="1" ht="19.5" customHeight="1">
      <c r="A41" s="35" t="s">
        <v>63</v>
      </c>
      <c r="B41" s="36"/>
      <c r="C41" s="34" t="s">
        <v>65</v>
      </c>
      <c r="D41" s="33"/>
      <c r="E41" s="32">
        <f>SUM(F15:F39)</f>
        <v>78380</v>
      </c>
      <c r="F41" s="33"/>
      <c r="G41" s="70">
        <f>SUM(H15:H39)</f>
        <v>62965</v>
      </c>
      <c r="H41" s="71"/>
      <c r="I41" s="32">
        <f>SUM(J15:J39)</f>
        <v>61045</v>
      </c>
      <c r="J41" s="33"/>
      <c r="K41" s="70">
        <f>SUM(L15:L39)</f>
        <v>61795</v>
      </c>
      <c r="L41" s="71"/>
      <c r="M41" s="32">
        <f>SUM(N15:N39)</f>
        <v>58375</v>
      </c>
      <c r="N41" s="33"/>
      <c r="O41" s="70">
        <f>SUM(P15:P39)</f>
        <v>54335</v>
      </c>
      <c r="P41" s="71"/>
    </row>
    <row r="42" spans="1:16" s="6" customFormat="1" ht="21" customHeight="1">
      <c r="A42" s="39" t="s">
        <v>56</v>
      </c>
      <c r="B42" s="40"/>
      <c r="C42" s="43" t="s">
        <v>65</v>
      </c>
      <c r="D42" s="38"/>
      <c r="E42" s="37">
        <f>E41-E43</f>
        <v>13390</v>
      </c>
      <c r="F42" s="38"/>
      <c r="G42" s="72">
        <f>G41-G43</f>
        <v>10975</v>
      </c>
      <c r="H42" s="73"/>
      <c r="I42" s="37">
        <f>I41-I43</f>
        <v>11055</v>
      </c>
      <c r="J42" s="38"/>
      <c r="K42" s="72">
        <f>K41-K43</f>
        <v>6805</v>
      </c>
      <c r="L42" s="73"/>
      <c r="M42" s="37">
        <f>M41-M43</f>
        <v>7385</v>
      </c>
      <c r="N42" s="38"/>
      <c r="O42" s="72">
        <f>O41-O43</f>
        <v>8345</v>
      </c>
      <c r="P42" s="73"/>
    </row>
    <row r="43" spans="1:16" s="6" customFormat="1" ht="21.75" customHeight="1">
      <c r="A43" s="41" t="s">
        <v>64</v>
      </c>
      <c r="B43" s="42"/>
      <c r="C43" s="43" t="s">
        <v>65</v>
      </c>
      <c r="D43" s="38"/>
      <c r="E43" s="44">
        <v>64990</v>
      </c>
      <c r="F43" s="45"/>
      <c r="G43" s="74">
        <f>I43+2000</f>
        <v>51990</v>
      </c>
      <c r="H43" s="75"/>
      <c r="I43" s="44">
        <v>49990</v>
      </c>
      <c r="J43" s="45"/>
      <c r="K43" s="74">
        <v>54990</v>
      </c>
      <c r="L43" s="75"/>
      <c r="M43" s="44">
        <v>50990</v>
      </c>
      <c r="N43" s="45"/>
      <c r="O43" s="74">
        <v>45990</v>
      </c>
      <c r="P43" s="75"/>
    </row>
    <row r="44" spans="1:16" s="5" customFormat="1" ht="4.5" customHeight="1">
      <c r="A44" s="16"/>
      <c r="B44" s="3"/>
      <c r="C44" s="17"/>
      <c r="D44" s="18"/>
      <c r="E44" s="17"/>
      <c r="F44" s="18"/>
      <c r="G44" s="76"/>
      <c r="H44" s="77"/>
      <c r="I44" s="17"/>
      <c r="J44" s="18"/>
      <c r="K44" s="76"/>
      <c r="L44" s="77"/>
      <c r="M44" s="17"/>
      <c r="N44" s="18"/>
      <c r="O44" s="76"/>
      <c r="P44" s="77"/>
    </row>
    <row r="45" spans="1:16" s="5" customFormat="1" ht="24" customHeight="1" thickBot="1">
      <c r="A45" s="46" t="s">
        <v>67</v>
      </c>
      <c r="B45" s="47"/>
      <c r="C45" s="48" t="s">
        <v>65</v>
      </c>
      <c r="D45" s="49"/>
      <c r="E45" s="50">
        <f>F18+F19+F20+F21+F22+F23+F24+F34+F35</f>
        <v>29130</v>
      </c>
      <c r="F45" s="51"/>
      <c r="G45" s="78">
        <f>H18+H19+H20+H21+H22+H23+H24+H34+H35</f>
        <v>24710</v>
      </c>
      <c r="H45" s="79"/>
      <c r="I45" s="50">
        <f>J18+J19+J20+J21+J22+J23+J24+J34+J35</f>
        <v>22790</v>
      </c>
      <c r="J45" s="51"/>
      <c r="K45" s="78">
        <f>L18+L19+L20+L21+L22+L23+L24+L34+L35</f>
        <v>23540</v>
      </c>
      <c r="L45" s="79"/>
      <c r="M45" s="50">
        <f>N18+N19+N20+N21+N22+N23+N24+N34+N35</f>
        <v>20120</v>
      </c>
      <c r="N45" s="51"/>
      <c r="O45" s="78">
        <f>P18+P19+P20+P21+P22+P23+P24+P34+P35</f>
        <v>17200</v>
      </c>
      <c r="P45" s="79"/>
    </row>
    <row r="46" ht="6" customHeight="1"/>
    <row r="47" spans="1:16" s="6" customFormat="1" ht="21.75" customHeight="1">
      <c r="A47" s="41" t="s">
        <v>70</v>
      </c>
      <c r="B47" s="42"/>
      <c r="C47" s="43" t="s">
        <v>65</v>
      </c>
      <c r="D47" s="38"/>
      <c r="E47" s="57" t="s">
        <v>71</v>
      </c>
      <c r="F47" s="58"/>
      <c r="G47" s="58"/>
      <c r="H47" s="58"/>
      <c r="I47" s="58"/>
      <c r="J47" s="58"/>
      <c r="K47" s="58"/>
      <c r="L47" s="58"/>
      <c r="M47" s="58"/>
      <c r="N47" s="58"/>
      <c r="O47" s="58"/>
      <c r="P47" s="59"/>
    </row>
    <row r="48" spans="1:16" s="6" customFormat="1" ht="21.75" customHeight="1">
      <c r="A48" s="41" t="s">
        <v>72</v>
      </c>
      <c r="B48" s="42"/>
      <c r="C48" s="43" t="s">
        <v>65</v>
      </c>
      <c r="D48" s="38"/>
      <c r="E48" s="57" t="s">
        <v>73</v>
      </c>
      <c r="F48" s="58"/>
      <c r="G48" s="58"/>
      <c r="H48" s="58"/>
      <c r="I48" s="58"/>
      <c r="J48" s="58"/>
      <c r="K48" s="58"/>
      <c r="L48" s="58"/>
      <c r="M48" s="58"/>
      <c r="N48" s="58"/>
      <c r="O48" s="58"/>
      <c r="P48" s="59"/>
    </row>
  </sheetData>
  <sheetProtection/>
  <mergeCells count="105">
    <mergeCell ref="A48:B48"/>
    <mergeCell ref="C48:D48"/>
    <mergeCell ref="E48:P48"/>
    <mergeCell ref="A47:B47"/>
    <mergeCell ref="C47:D47"/>
    <mergeCell ref="A13:D13"/>
    <mergeCell ref="E13:F13"/>
    <mergeCell ref="G13:H13"/>
    <mergeCell ref="I13:J13"/>
    <mergeCell ref="K13:L13"/>
    <mergeCell ref="E47:P47"/>
    <mergeCell ref="K10:L10"/>
    <mergeCell ref="K11:L11"/>
    <mergeCell ref="M10:N10"/>
    <mergeCell ref="M11:N11"/>
    <mergeCell ref="M13:N13"/>
    <mergeCell ref="O13:P13"/>
    <mergeCell ref="M45:N45"/>
    <mergeCell ref="O45:P45"/>
    <mergeCell ref="A10:D10"/>
    <mergeCell ref="A11:D11"/>
    <mergeCell ref="E10:F10"/>
    <mergeCell ref="E11:F11"/>
    <mergeCell ref="G10:H10"/>
    <mergeCell ref="G11:H11"/>
    <mergeCell ref="I10:J10"/>
    <mergeCell ref="I11:J11"/>
    <mergeCell ref="A45:B45"/>
    <mergeCell ref="C45:D45"/>
    <mergeCell ref="E45:F45"/>
    <mergeCell ref="G45:H45"/>
    <mergeCell ref="I45:J45"/>
    <mergeCell ref="K45:L45"/>
    <mergeCell ref="M42:N42"/>
    <mergeCell ref="O42:P42"/>
    <mergeCell ref="E43:F43"/>
    <mergeCell ref="G43:H43"/>
    <mergeCell ref="I43:J43"/>
    <mergeCell ref="K43:L43"/>
    <mergeCell ref="M43:N43"/>
    <mergeCell ref="O43:P43"/>
    <mergeCell ref="E42:F42"/>
    <mergeCell ref="G42:H42"/>
    <mergeCell ref="I42:J42"/>
    <mergeCell ref="K42:L42"/>
    <mergeCell ref="A42:B42"/>
    <mergeCell ref="A43:B43"/>
    <mergeCell ref="C42:D42"/>
    <mergeCell ref="C43:D43"/>
    <mergeCell ref="C41:D41"/>
    <mergeCell ref="A41:B41"/>
    <mergeCell ref="E41:F41"/>
    <mergeCell ref="G41:H41"/>
    <mergeCell ref="I41:J41"/>
    <mergeCell ref="K41:L41"/>
    <mergeCell ref="O5:P5"/>
    <mergeCell ref="O6:P6"/>
    <mergeCell ref="O7:P7"/>
    <mergeCell ref="O8:P8"/>
    <mergeCell ref="M6:N6"/>
    <mergeCell ref="M41:N41"/>
    <mergeCell ref="O41:P41"/>
    <mergeCell ref="O10:P10"/>
    <mergeCell ref="O11:P11"/>
    <mergeCell ref="K5:L5"/>
    <mergeCell ref="K6:L6"/>
    <mergeCell ref="K7:L7"/>
    <mergeCell ref="G7:H7"/>
    <mergeCell ref="I7:J7"/>
    <mergeCell ref="G6:H6"/>
    <mergeCell ref="I6:J6"/>
    <mergeCell ref="M9:N9"/>
    <mergeCell ref="M7:N7"/>
    <mergeCell ref="M8:N8"/>
    <mergeCell ref="O9:P9"/>
    <mergeCell ref="E6:F6"/>
    <mergeCell ref="E7:F7"/>
    <mergeCell ref="K8:L8"/>
    <mergeCell ref="K9:L9"/>
    <mergeCell ref="A9:D9"/>
    <mergeCell ref="A4:D4"/>
    <mergeCell ref="G8:H8"/>
    <mergeCell ref="G9:H9"/>
    <mergeCell ref="I8:J8"/>
    <mergeCell ref="I9:J9"/>
    <mergeCell ref="E8:F8"/>
    <mergeCell ref="E9:F9"/>
    <mergeCell ref="E4:P4"/>
    <mergeCell ref="I5:J5"/>
    <mergeCell ref="E5:F5"/>
    <mergeCell ref="A7:D7"/>
    <mergeCell ref="A3:D3"/>
    <mergeCell ref="A5:D5"/>
    <mergeCell ref="A8:D8"/>
    <mergeCell ref="A6:D6"/>
    <mergeCell ref="A1:M1"/>
    <mergeCell ref="N1:P1"/>
    <mergeCell ref="O3:P3"/>
    <mergeCell ref="M5:N5"/>
    <mergeCell ref="E3:F3"/>
    <mergeCell ref="K3:L3"/>
    <mergeCell ref="M3:N3"/>
    <mergeCell ref="G3:H3"/>
    <mergeCell ref="G5:H5"/>
    <mergeCell ref="I3:J3"/>
  </mergeCells>
  <printOptions/>
  <pageMargins left="0.58" right="0.31" top="0.34" bottom="0.32" header="0.22" footer="0.16"/>
  <pageSetup fitToHeight="1" fitToWidth="1" horizontalDpi="203" verticalDpi="203"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2016-07-12T10:11:56Z</cp:lastPrinted>
  <dcterms:created xsi:type="dcterms:W3CDTF">1996-10-08T23:32:33Z</dcterms:created>
  <dcterms:modified xsi:type="dcterms:W3CDTF">2016-07-26T10:20:54Z</dcterms:modified>
  <cp:category/>
  <cp:version/>
  <cp:contentType/>
  <cp:contentStatus/>
</cp:coreProperties>
</file>